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60" windowHeight="6735" activeTab="0"/>
  </bookViews>
  <sheets>
    <sheet name="FTE Calculator" sheetId="1" r:id="rId1"/>
    <sheet name="LNG Calculator" sheetId="2" r:id="rId2"/>
    <sheet name="FTE Quick Reference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<sst xmlns="http://schemas.openxmlformats.org/spreadsheetml/2006/main" count="57" uniqueCount="43">
  <si>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Amount</t>
  </si>
  <si>
    <t>FTE</t>
  </si>
  <si>
    <t>OR</t>
  </si>
  <si>
    <t>To determine available hours:</t>
  </si>
  <si>
    <t>Hours</t>
  </si>
  <si>
    <t>Total hrs.</t>
  </si>
  <si>
    <t>FTE Calculator - ESAs and PEXs</t>
  </si>
  <si>
    <t>Available hrs.</t>
  </si>
  <si>
    <t>To determine FTE:</t>
  </si>
  <si>
    <t>Input the available (remaining) FTE here:</t>
  </si>
  <si>
    <r>
      <t>Example:</t>
    </r>
    <r>
      <rPr>
        <sz val="12"/>
        <rFont val="Arial"/>
        <family val="2"/>
      </rPr>
      <t xml:space="preserve">  The total annual FTE limit is 1.066.  If someone already worked .600 in one semester, then the available FTE is .466.  This means there are 304.07 hours available (0.466 x 652.5)</t>
    </r>
  </si>
  <si>
    <r>
      <rPr>
        <b/>
        <sz val="14"/>
        <rFont val="Arial"/>
        <family val="2"/>
      </rPr>
      <t>By Hours* -</t>
    </r>
    <r>
      <rPr>
        <sz val="14"/>
        <rFont val="Arial"/>
        <family val="2"/>
      </rPr>
      <t xml:space="preserve"> Input the total # of hours for the semester:</t>
    </r>
  </si>
  <si>
    <t>(See the "FTE Quick Reference" worksheet for whole number hourly FTE calculations)</t>
  </si>
  <si>
    <t>ESA/PEX FTE Quick Reference</t>
  </si>
  <si>
    <t>Determining FTE</t>
  </si>
  <si>
    <t>Determining Hours</t>
  </si>
  <si>
    <t>How to Manually Calculate FTE &amp; Hours</t>
  </si>
  <si>
    <t>Total Hours / 652.5</t>
  </si>
  <si>
    <t>FTE * 652.5</t>
  </si>
  <si>
    <t>By FTE:</t>
  </si>
  <si>
    <t>By Hours:</t>
  </si>
  <si>
    <t>Determine FTE, then multiply FTE by 652.5</t>
  </si>
  <si>
    <t>Remaining FTE * 652.5</t>
  </si>
  <si>
    <t>Available Hours:</t>
  </si>
  <si>
    <r>
      <rPr>
        <b/>
        <sz val="14"/>
        <rFont val="Arial"/>
        <family val="2"/>
      </rPr>
      <t xml:space="preserve">Total Cost (LRCFT Stipends**) - </t>
    </r>
    <r>
      <rPr>
        <sz val="14"/>
        <rFont val="Arial"/>
        <family val="2"/>
      </rPr>
      <t>input the amount ($):</t>
    </r>
  </si>
  <si>
    <t>By Total Cost:</t>
  </si>
  <si>
    <t>Determining Available Hours</t>
  </si>
  <si>
    <t>By Total Cost (LRCFT Stipend):</t>
  </si>
  <si>
    <t>By Total Cost (Based on Class/Step):</t>
  </si>
  <si>
    <r>
      <t>(Lump Sum / Faculty B-2 Salary Schedule Class I, Step 1 Rate</t>
    </r>
    <r>
      <rPr>
        <b/>
        <sz val="14"/>
        <rFont val="Arial"/>
        <family val="2"/>
      </rPr>
      <t>***</t>
    </r>
    <r>
      <rPr>
        <sz val="14"/>
        <rFont val="Arial"/>
        <family val="2"/>
      </rPr>
      <t>) / 652.5</t>
    </r>
  </si>
  <si>
    <t>- For non LRCFT Stipends</t>
  </si>
  <si>
    <t>**See the LRCFT stipend salary schedule for current LRCFT stipend rates.</t>
  </si>
  <si>
    <t>*See the "FTE Quick Reference" worksheet for whole number hourly FTE calculations</t>
  </si>
  <si>
    <t>***Link to all Salary Schedules (Faculty Salary Schedule B, Stipends, ESA - Academic &amp; Professinal Expert Agreement)</t>
  </si>
  <si>
    <t>Longevity Calculator - ESAs</t>
  </si>
  <si>
    <t>(Calculate the hourly rate with longevity.)</t>
  </si>
  <si>
    <t>To determine LNG1:</t>
  </si>
  <si>
    <t>Hourly Rate</t>
  </si>
  <si>
    <t>Hourly Rate w/ LNG1</t>
  </si>
  <si>
    <t>To determine LNG2:</t>
  </si>
  <si>
    <t>Hourly Rate w/ LNG2</t>
  </si>
  <si>
    <r>
      <t>(Lump Sum / ESA Salary Schedule</t>
    </r>
    <r>
      <rPr>
        <b/>
        <sz val="14"/>
        <rFont val="Arial"/>
        <family val="2"/>
      </rPr>
      <t>***</t>
    </r>
    <r>
      <rPr>
        <sz val="14"/>
        <rFont val="Arial"/>
        <family val="2"/>
      </rPr>
      <t>) / 652.5</t>
    </r>
  </si>
  <si>
    <t>Enter the employee's hourly rate from salary schedule based on Class and Step***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</si>
</sst>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  <numFmt numFmtId="171" formatCode="[$-409]dddd\,\ mmmm\ d\,\ yyyy"/>
    <numFmt numFmtId="172" formatCode="[$-409]h:mm:ss\ AM/PM"/>
  </numFmts>
  <fonts count="5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2" fillId="32" borderId="0" xfId="0" applyNumberFormat="1" applyFont="1" applyFill="1" applyAlignment="1">
      <alignment/>
    </xf>
    <xf numFmtId="164" fontId="2" fillId="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 wrapText="1"/>
    </xf>
    <xf numFmtId="2" fontId="2" fillId="6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12" fillId="34" borderId="14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34" borderId="16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164" fontId="12" fillId="35" borderId="14" xfId="0" applyNumberFormat="1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164" fontId="12" fillId="3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4" fillId="0" borderId="0" xfId="0" applyFont="1" applyAlignment="1" quotePrefix="1">
      <alignment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65" fontId="2" fillId="7" borderId="18" xfId="0" applyNumberFormat="1" applyFont="1" applyFill="1" applyBorder="1" applyAlignment="1">
      <alignment horizontal="center"/>
    </xf>
    <xf numFmtId="165" fontId="15" fillId="6" borderId="0" xfId="0" applyNumberFormat="1" applyFont="1" applyFill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170" fontId="2" fillId="7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33" borderId="17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13" fillId="0" borderId="0" xfId="53" applyFont="1" applyFill="1" applyBorder="1" applyAlignment="1" applyProtection="1">
      <alignment horizontal="left" vertical="center"/>
      <protection/>
    </xf>
    <xf numFmtId="0" fontId="10" fillId="0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53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mployees.losrios.edu/human-resources-and-benefits/human-resources/salary-schedules" TargetMode="External" /><Relationship Id="rId2" Type="http://schemas.openxmlformats.org/officeDocument/2006/relationships/hyperlink" Target="https://employees.losrios.edu/human-resources-and-benefits/human-resources/salary-schedules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mployees.losrios.edu/human-resources-and-benefits/human-resources/salary-schedule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73.57421875" style="1" bestFit="1" customWidth="1"/>
    <col min="2" max="2" width="15.421875" style="1" bestFit="1" customWidth="1"/>
    <col min="3" max="3" width="12.8515625" style="1" customWidth="1"/>
    <col min="4" max="16384" width="9.140625" style="1" customWidth="1"/>
  </cols>
  <sheetData>
    <row r="1" spans="1:5" ht="17.25">
      <c r="A1" s="44" t="s">
        <v>6</v>
      </c>
      <c r="B1" s="44"/>
      <c r="C1" s="44"/>
      <c r="D1" s="44"/>
      <c r="E1" s="44"/>
    </row>
    <row r="2" spans="1:5" ht="17.25">
      <c r="A2" s="47" t="s">
        <v>12</v>
      </c>
      <c r="B2" s="47"/>
      <c r="C2" s="47"/>
      <c r="D2" s="47"/>
      <c r="E2" s="47"/>
    </row>
    <row r="3" spans="1:5" ht="17.25">
      <c r="A3" s="10"/>
      <c r="B3" s="10"/>
      <c r="C3" s="10"/>
      <c r="D3" s="10"/>
      <c r="E3" s="10"/>
    </row>
    <row r="4" ht="17.25">
      <c r="A4" s="11" t="s">
        <v>8</v>
      </c>
    </row>
    <row r="5" spans="2:3" ht="17.25">
      <c r="B5" s="2" t="s">
        <v>0</v>
      </c>
      <c r="C5" s="2" t="s">
        <v>1</v>
      </c>
    </row>
    <row r="6" spans="1:6" ht="17.25">
      <c r="A6" s="5" t="s">
        <v>11</v>
      </c>
      <c r="B6" s="41"/>
      <c r="C6" s="8">
        <f>SUM(B6/652.5)</f>
        <v>0</v>
      </c>
      <c r="D6" s="3"/>
      <c r="F6" s="4"/>
    </row>
    <row r="7" spans="1:6" ht="17.25">
      <c r="A7" s="6" t="s">
        <v>2</v>
      </c>
      <c r="C7" s="4"/>
      <c r="D7" s="3"/>
      <c r="F7" s="4"/>
    </row>
    <row r="8" spans="1:6" ht="17.25">
      <c r="A8" s="5" t="s">
        <v>24</v>
      </c>
      <c r="B8" s="39"/>
      <c r="C8" s="8">
        <f>SUM(B8/35.5)/652.5</f>
        <v>0</v>
      </c>
      <c r="D8" s="3"/>
      <c r="F8" s="4"/>
    </row>
    <row r="9" spans="3:6" ht="17.25">
      <c r="C9" s="4"/>
      <c r="D9" s="3"/>
      <c r="F9" s="4"/>
    </row>
    <row r="10" spans="3:5" ht="17.25">
      <c r="C10" s="7">
        <f>+C8*652.5</f>
        <v>0</v>
      </c>
      <c r="D10" s="45" t="s">
        <v>5</v>
      </c>
      <c r="E10" s="45"/>
    </row>
    <row r="11" ht="17.25">
      <c r="A11" s="11" t="s">
        <v>3</v>
      </c>
    </row>
    <row r="12" ht="9" customHeight="1">
      <c r="A12" s="9"/>
    </row>
    <row r="13" spans="1:5" ht="17.25">
      <c r="A13" s="5" t="s">
        <v>9</v>
      </c>
      <c r="B13" s="42"/>
      <c r="C13" s="13">
        <f>B13*652.5</f>
        <v>0</v>
      </c>
      <c r="D13" s="51" t="s">
        <v>7</v>
      </c>
      <c r="E13" s="51"/>
    </row>
    <row r="14" ht="17.25">
      <c r="A14" s="9"/>
    </row>
    <row r="15" spans="1:3" ht="17.25">
      <c r="A15" s="52" t="s">
        <v>10</v>
      </c>
      <c r="B15" s="52"/>
      <c r="C15" s="52"/>
    </row>
    <row r="16" spans="1:3" ht="17.25">
      <c r="A16" s="52"/>
      <c r="B16" s="52"/>
      <c r="C16" s="52"/>
    </row>
    <row r="17" spans="1:3" ht="17.25">
      <c r="A17" s="12"/>
      <c r="B17" s="12"/>
      <c r="C17" s="12"/>
    </row>
    <row r="18" ht="17.25">
      <c r="A18" s="14"/>
    </row>
    <row r="19" spans="1:5" ht="17.25">
      <c r="A19" s="46" t="s">
        <v>32</v>
      </c>
      <c r="B19" s="46"/>
      <c r="C19" s="46"/>
      <c r="D19" s="46"/>
      <c r="E19" s="46"/>
    </row>
    <row r="20" spans="1:5" ht="17.25">
      <c r="A20" s="50" t="s">
        <v>31</v>
      </c>
      <c r="B20" s="50"/>
      <c r="C20" s="50"/>
      <c r="D20" s="50"/>
      <c r="E20" s="50"/>
    </row>
    <row r="23" ht="17.25">
      <c r="A23" s="33" t="s">
        <v>16</v>
      </c>
    </row>
    <row r="24" ht="17.25">
      <c r="A24" s="34" t="s">
        <v>14</v>
      </c>
    </row>
    <row r="25" spans="1:3" ht="17.25">
      <c r="A25" s="37" t="s">
        <v>20</v>
      </c>
      <c r="B25" s="48" t="s">
        <v>17</v>
      </c>
      <c r="C25" s="49"/>
    </row>
    <row r="26" spans="1:10" ht="17.25">
      <c r="A26" s="37" t="s">
        <v>27</v>
      </c>
      <c r="B26" s="43" t="s">
        <v>29</v>
      </c>
      <c r="C26" s="43"/>
      <c r="D26" s="43"/>
      <c r="E26" s="43"/>
      <c r="F26" s="43"/>
      <c r="G26" s="43"/>
      <c r="H26" s="43"/>
      <c r="I26" s="43"/>
      <c r="J26" s="43"/>
    </row>
    <row r="27" spans="1:12" ht="17.25">
      <c r="A27" s="37" t="s">
        <v>28</v>
      </c>
      <c r="B27" s="43" t="s">
        <v>41</v>
      </c>
      <c r="C27" s="43"/>
      <c r="D27" s="43"/>
      <c r="E27" s="43"/>
      <c r="F27" s="43"/>
      <c r="G27" s="43"/>
      <c r="H27" s="43"/>
      <c r="I27" s="43"/>
      <c r="L27" s="36" t="s">
        <v>30</v>
      </c>
    </row>
    <row r="29" ht="17.25">
      <c r="A29" s="34" t="s">
        <v>15</v>
      </c>
    </row>
    <row r="30" spans="1:2" ht="17.25">
      <c r="A30" s="37" t="s">
        <v>19</v>
      </c>
      <c r="B30" s="1" t="s">
        <v>18</v>
      </c>
    </row>
    <row r="31" spans="1:2" ht="17.25">
      <c r="A31" s="37" t="s">
        <v>25</v>
      </c>
      <c r="B31" s="1" t="s">
        <v>21</v>
      </c>
    </row>
    <row r="32" ht="17.25">
      <c r="A32" s="5"/>
    </row>
    <row r="33" ht="17.25">
      <c r="A33" s="34" t="s">
        <v>26</v>
      </c>
    </row>
    <row r="34" spans="1:2" ht="17.25">
      <c r="A34" s="5" t="s">
        <v>23</v>
      </c>
      <c r="B34" s="1" t="s">
        <v>22</v>
      </c>
    </row>
    <row r="36" ht="17.25">
      <c r="A36" s="35" t="s">
        <v>33</v>
      </c>
    </row>
  </sheetData>
  <sheetProtection/>
  <mergeCells count="10">
    <mergeCell ref="B27:I27"/>
    <mergeCell ref="B26:J26"/>
    <mergeCell ref="A1:E1"/>
    <mergeCell ref="D10:E10"/>
    <mergeCell ref="A19:E19"/>
    <mergeCell ref="A2:E2"/>
    <mergeCell ref="B25:C25"/>
    <mergeCell ref="A20:E20"/>
    <mergeCell ref="D13:E13"/>
    <mergeCell ref="A15:C16"/>
  </mergeCells>
  <hyperlinks>
    <hyperlink ref="A36" r:id="rId1" display="***Link to all Salary Schedules (Faculty Salary Schedule B, Stipends, ESA - Academic &amp; Professinal Expert Agreement)"/>
    <hyperlink ref="A20:E20" r:id="rId2" display="**See the LRCFT stipend salary schedule for current LRCFT stipend rates."/>
    <hyperlink ref="A19:E19" location="'FTE Quick Reference'!A1" display="*See the &quot;FTE Quick Reference&quot; worksheet for whole number hourly FTE calculation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9.140625" style="1" bestFit="1" customWidth="1"/>
    <col min="2" max="2" width="15.00390625" style="1" bestFit="1" customWidth="1"/>
    <col min="3" max="3" width="18.421875" style="1" customWidth="1"/>
    <col min="4" max="16384" width="9.140625" style="1" customWidth="1"/>
  </cols>
  <sheetData>
    <row r="1" spans="1:3" ht="17.25">
      <c r="A1" s="44" t="s">
        <v>34</v>
      </c>
      <c r="B1" s="44"/>
      <c r="C1" s="44"/>
    </row>
    <row r="2" spans="1:3" ht="17.25">
      <c r="A2" s="47" t="s">
        <v>35</v>
      </c>
      <c r="B2" s="47"/>
      <c r="C2" s="47"/>
    </row>
    <row r="3" spans="1:3" ht="17.25">
      <c r="A3" s="10"/>
      <c r="B3" s="10"/>
      <c r="C3" s="10"/>
    </row>
    <row r="4" ht="17.25">
      <c r="A4" s="11" t="s">
        <v>36</v>
      </c>
    </row>
    <row r="5" spans="2:3" ht="35.25">
      <c r="B5" s="2" t="s">
        <v>37</v>
      </c>
      <c r="C5" s="38" t="s">
        <v>38</v>
      </c>
    </row>
    <row r="6" spans="1:4" ht="20.25">
      <c r="A6" s="6" t="s">
        <v>42</v>
      </c>
      <c r="B6" s="39"/>
      <c r="C6" s="40">
        <f>SUM(B6*1.04)</f>
        <v>0</v>
      </c>
      <c r="D6" s="4"/>
    </row>
    <row r="7" spans="1:4" ht="17.25">
      <c r="A7" s="6"/>
      <c r="C7" s="4"/>
      <c r="D7" s="4"/>
    </row>
    <row r="8" spans="1:4" ht="17.25">
      <c r="A8" s="6"/>
      <c r="C8" s="4"/>
      <c r="D8" s="4"/>
    </row>
    <row r="9" spans="1:4" ht="17.25">
      <c r="A9" s="6"/>
      <c r="C9" s="4"/>
      <c r="D9" s="4"/>
    </row>
    <row r="10" ht="17.25">
      <c r="A10" s="11" t="s">
        <v>39</v>
      </c>
    </row>
    <row r="11" spans="2:3" ht="35.25">
      <c r="B11" s="2" t="s">
        <v>37</v>
      </c>
      <c r="C11" s="38" t="s">
        <v>40</v>
      </c>
    </row>
    <row r="12" spans="1:4" ht="20.25">
      <c r="A12" s="6" t="s">
        <v>42</v>
      </c>
      <c r="B12" s="39"/>
      <c r="C12" s="40">
        <f>SUM((B12*1.04)*1.02)</f>
        <v>0</v>
      </c>
      <c r="D12" s="4"/>
    </row>
    <row r="14" ht="17.25">
      <c r="A14" s="35" t="s">
        <v>33</v>
      </c>
    </row>
  </sheetData>
  <sheetProtection/>
  <mergeCells count="2">
    <mergeCell ref="A1:C1"/>
    <mergeCell ref="A2:C2"/>
  </mergeCells>
  <hyperlinks>
    <hyperlink ref="A14" r:id="rId1" display="***Link to all Salary Schedules (Faculty Salary Schedule B, Stipends, ESA - Academic &amp; Professinal Expert Agreement)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2"/>
  <sheetViews>
    <sheetView zoomScale="115" zoomScaleNormal="115" zoomScalePageLayoutView="0" workbookViewId="0" topLeftCell="A1">
      <selection activeCell="A1" sqref="A1:Q1"/>
    </sheetView>
  </sheetViews>
  <sheetFormatPr defaultColWidth="9.140625" defaultRowHeight="12.75"/>
  <cols>
    <col min="1" max="2" width="7.7109375" style="0" customWidth="1"/>
    <col min="3" max="3" width="0.85546875" style="0" customWidth="1"/>
    <col min="4" max="5" width="7.7109375" style="0" customWidth="1"/>
    <col min="6" max="6" width="0.85546875" style="0" customWidth="1"/>
    <col min="7" max="8" width="7.7109375" style="0" customWidth="1"/>
    <col min="9" max="9" width="0.85546875" style="0" customWidth="1"/>
    <col min="10" max="11" width="7.7109375" style="0" customWidth="1"/>
    <col min="12" max="12" width="0.85546875" style="0" customWidth="1"/>
    <col min="13" max="14" width="7.7109375" style="0" customWidth="1"/>
    <col min="15" max="15" width="0.85546875" style="0" customWidth="1"/>
    <col min="16" max="17" width="7.7109375" style="0" customWidth="1"/>
  </cols>
  <sheetData>
    <row r="1" spans="1:17" ht="15" thickBot="1">
      <c r="A1" s="53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0" customFormat="1" ht="14.25" thickBot="1">
      <c r="A2" s="15" t="s">
        <v>4</v>
      </c>
      <c r="B2" s="16" t="s">
        <v>1</v>
      </c>
      <c r="C2" s="17"/>
      <c r="D2" s="18" t="s">
        <v>4</v>
      </c>
      <c r="E2" s="16" t="s">
        <v>1</v>
      </c>
      <c r="F2" s="17"/>
      <c r="G2" s="18" t="s">
        <v>4</v>
      </c>
      <c r="H2" s="16" t="s">
        <v>1</v>
      </c>
      <c r="I2" s="17"/>
      <c r="J2" s="18" t="s">
        <v>4</v>
      </c>
      <c r="K2" s="19" t="s">
        <v>1</v>
      </c>
      <c r="L2" s="17"/>
      <c r="M2" s="18" t="s">
        <v>4</v>
      </c>
      <c r="N2" s="19" t="s">
        <v>1</v>
      </c>
      <c r="O2" s="17"/>
      <c r="P2" s="18" t="s">
        <v>4</v>
      </c>
      <c r="Q2" s="19" t="s">
        <v>1</v>
      </c>
    </row>
    <row r="3" spans="1:17" ht="13.5">
      <c r="A3" s="25">
        <v>1</v>
      </c>
      <c r="B3" s="26">
        <f aca="true" t="shared" si="0" ref="B3:B52">A3/652.5</f>
        <v>0.0015325670498084292</v>
      </c>
      <c r="C3" s="27"/>
      <c r="D3" s="25">
        <v>51</v>
      </c>
      <c r="E3" s="26">
        <f aca="true" t="shared" si="1" ref="E3:E52">D3/652.5</f>
        <v>0.07816091954022988</v>
      </c>
      <c r="F3" s="27"/>
      <c r="G3" s="25">
        <v>101</v>
      </c>
      <c r="H3" s="26">
        <f aca="true" t="shared" si="2" ref="H3:H52">G3/652.5</f>
        <v>0.15478927203065135</v>
      </c>
      <c r="I3" s="27"/>
      <c r="J3" s="25">
        <v>151</v>
      </c>
      <c r="K3" s="26">
        <f aca="true" t="shared" si="3" ref="K3:K52">J3/652.5</f>
        <v>0.23141762452107278</v>
      </c>
      <c r="L3" s="27"/>
      <c r="M3" s="25">
        <v>201</v>
      </c>
      <c r="N3" s="26">
        <f aca="true" t="shared" si="4" ref="N3:N52">M3/652.5</f>
        <v>0.3080459770114943</v>
      </c>
      <c r="O3" s="27"/>
      <c r="P3" s="25">
        <v>251</v>
      </c>
      <c r="Q3" s="26">
        <f aca="true" t="shared" si="5" ref="Q3:Q52">P3/652.5</f>
        <v>0.3846743295019157</v>
      </c>
    </row>
    <row r="4" spans="1:17" ht="13.5">
      <c r="A4" s="29">
        <v>2</v>
      </c>
      <c r="B4" s="30">
        <f>A4/652.5</f>
        <v>0.0030651340996168583</v>
      </c>
      <c r="C4" s="23"/>
      <c r="D4" s="29">
        <v>52</v>
      </c>
      <c r="E4" s="30">
        <f t="shared" si="1"/>
        <v>0.07969348659003832</v>
      </c>
      <c r="F4" s="23"/>
      <c r="G4" s="29">
        <v>102</v>
      </c>
      <c r="H4" s="30">
        <f t="shared" si="2"/>
        <v>0.15632183908045977</v>
      </c>
      <c r="I4" s="23"/>
      <c r="J4" s="29">
        <v>152</v>
      </c>
      <c r="K4" s="30">
        <f t="shared" si="3"/>
        <v>0.23295019157088123</v>
      </c>
      <c r="L4" s="23"/>
      <c r="M4" s="29">
        <v>202</v>
      </c>
      <c r="N4" s="30">
        <f t="shared" si="4"/>
        <v>0.3095785440613027</v>
      </c>
      <c r="O4" s="23"/>
      <c r="P4" s="29">
        <v>252</v>
      </c>
      <c r="Q4" s="30">
        <f t="shared" si="5"/>
        <v>0.38620689655172413</v>
      </c>
    </row>
    <row r="5" spans="1:17" ht="13.5">
      <c r="A5" s="21">
        <v>3</v>
      </c>
      <c r="B5" s="22">
        <f t="shared" si="0"/>
        <v>0.004597701149425287</v>
      </c>
      <c r="C5" s="23"/>
      <c r="D5" s="21">
        <v>53</v>
      </c>
      <c r="E5" s="22">
        <f t="shared" si="1"/>
        <v>0.08122605363984674</v>
      </c>
      <c r="F5" s="23"/>
      <c r="G5" s="21">
        <v>103</v>
      </c>
      <c r="H5" s="22">
        <f t="shared" si="2"/>
        <v>0.1578544061302682</v>
      </c>
      <c r="I5" s="23"/>
      <c r="J5" s="21">
        <v>153</v>
      </c>
      <c r="K5" s="22">
        <f t="shared" si="3"/>
        <v>0.23448275862068965</v>
      </c>
      <c r="L5" s="23"/>
      <c r="M5" s="21">
        <v>203</v>
      </c>
      <c r="N5" s="22">
        <f t="shared" si="4"/>
        <v>0.3111111111111111</v>
      </c>
      <c r="O5" s="23"/>
      <c r="P5" s="21">
        <v>253</v>
      </c>
      <c r="Q5" s="22">
        <f t="shared" si="5"/>
        <v>0.38773946360153255</v>
      </c>
    </row>
    <row r="6" spans="1:17" ht="13.5">
      <c r="A6" s="29">
        <v>4</v>
      </c>
      <c r="B6" s="30">
        <f t="shared" si="0"/>
        <v>0.006130268199233717</v>
      </c>
      <c r="C6" s="23"/>
      <c r="D6" s="29">
        <v>54</v>
      </c>
      <c r="E6" s="30">
        <f t="shared" si="1"/>
        <v>0.08275862068965517</v>
      </c>
      <c r="F6" s="23"/>
      <c r="G6" s="29">
        <v>104</v>
      </c>
      <c r="H6" s="30">
        <f t="shared" si="2"/>
        <v>0.15938697318007664</v>
      </c>
      <c r="I6" s="23"/>
      <c r="J6" s="29">
        <v>154</v>
      </c>
      <c r="K6" s="30">
        <f t="shared" si="3"/>
        <v>0.23601532567049807</v>
      </c>
      <c r="L6" s="23"/>
      <c r="M6" s="29">
        <v>204</v>
      </c>
      <c r="N6" s="30">
        <f t="shared" si="4"/>
        <v>0.31264367816091954</v>
      </c>
      <c r="O6" s="23"/>
      <c r="P6" s="29">
        <v>254</v>
      </c>
      <c r="Q6" s="30">
        <f t="shared" si="5"/>
        <v>0.389272030651341</v>
      </c>
    </row>
    <row r="7" spans="1:17" ht="13.5">
      <c r="A7" s="21">
        <v>5</v>
      </c>
      <c r="B7" s="22">
        <f t="shared" si="0"/>
        <v>0.007662835249042145</v>
      </c>
      <c r="C7" s="23"/>
      <c r="D7" s="21">
        <v>55</v>
      </c>
      <c r="E7" s="22">
        <f t="shared" si="1"/>
        <v>0.0842911877394636</v>
      </c>
      <c r="F7" s="23"/>
      <c r="G7" s="21">
        <v>105</v>
      </c>
      <c r="H7" s="22">
        <f t="shared" si="2"/>
        <v>0.16091954022988506</v>
      </c>
      <c r="I7" s="23"/>
      <c r="J7" s="21">
        <v>155</v>
      </c>
      <c r="K7" s="22">
        <f t="shared" si="3"/>
        <v>0.23754789272030652</v>
      </c>
      <c r="L7" s="23"/>
      <c r="M7" s="21">
        <v>205</v>
      </c>
      <c r="N7" s="22">
        <f t="shared" si="4"/>
        <v>0.31417624521072796</v>
      </c>
      <c r="O7" s="23"/>
      <c r="P7" s="21">
        <v>255</v>
      </c>
      <c r="Q7" s="22">
        <f t="shared" si="5"/>
        <v>0.39080459770114945</v>
      </c>
    </row>
    <row r="8" spans="1:17" ht="13.5">
      <c r="A8" s="29">
        <v>6</v>
      </c>
      <c r="B8" s="30">
        <f t="shared" si="0"/>
        <v>0.009195402298850575</v>
      </c>
      <c r="C8" s="23"/>
      <c r="D8" s="29">
        <v>56</v>
      </c>
      <c r="E8" s="30">
        <f t="shared" si="1"/>
        <v>0.08582375478927202</v>
      </c>
      <c r="F8" s="23"/>
      <c r="G8" s="29">
        <v>106</v>
      </c>
      <c r="H8" s="30">
        <f t="shared" si="2"/>
        <v>0.16245210727969348</v>
      </c>
      <c r="I8" s="23"/>
      <c r="J8" s="29">
        <v>156</v>
      </c>
      <c r="K8" s="30">
        <f t="shared" si="3"/>
        <v>0.23908045977011494</v>
      </c>
      <c r="L8" s="23"/>
      <c r="M8" s="29">
        <v>206</v>
      </c>
      <c r="N8" s="30">
        <f t="shared" si="4"/>
        <v>0.3157088122605364</v>
      </c>
      <c r="O8" s="23"/>
      <c r="P8" s="29">
        <v>256</v>
      </c>
      <c r="Q8" s="30">
        <f t="shared" si="5"/>
        <v>0.39233716475095787</v>
      </c>
    </row>
    <row r="9" spans="1:17" ht="13.5">
      <c r="A9" s="21">
        <v>7</v>
      </c>
      <c r="B9" s="22">
        <f t="shared" si="0"/>
        <v>0.010727969348659003</v>
      </c>
      <c r="C9" s="23"/>
      <c r="D9" s="21">
        <v>57</v>
      </c>
      <c r="E9" s="22">
        <f t="shared" si="1"/>
        <v>0.08735632183908046</v>
      </c>
      <c r="F9" s="23"/>
      <c r="G9" s="21">
        <v>107</v>
      </c>
      <c r="H9" s="22">
        <f t="shared" si="2"/>
        <v>0.16398467432950192</v>
      </c>
      <c r="I9" s="23"/>
      <c r="J9" s="21">
        <v>157</v>
      </c>
      <c r="K9" s="22">
        <f t="shared" si="3"/>
        <v>0.24061302681992336</v>
      </c>
      <c r="L9" s="23"/>
      <c r="M9" s="21">
        <v>207</v>
      </c>
      <c r="N9" s="22">
        <f t="shared" si="4"/>
        <v>0.31724137931034485</v>
      </c>
      <c r="O9" s="23"/>
      <c r="P9" s="21">
        <v>257</v>
      </c>
      <c r="Q9" s="22">
        <f t="shared" si="5"/>
        <v>0.3938697318007663</v>
      </c>
    </row>
    <row r="10" spans="1:17" ht="13.5">
      <c r="A10" s="29">
        <v>8</v>
      </c>
      <c r="B10" s="30">
        <f t="shared" si="0"/>
        <v>0.012260536398467433</v>
      </c>
      <c r="C10" s="23"/>
      <c r="D10" s="29">
        <v>58</v>
      </c>
      <c r="E10" s="30">
        <f t="shared" si="1"/>
        <v>0.08888888888888889</v>
      </c>
      <c r="F10" s="23"/>
      <c r="G10" s="29">
        <v>108</v>
      </c>
      <c r="H10" s="30">
        <f t="shared" si="2"/>
        <v>0.16551724137931034</v>
      </c>
      <c r="I10" s="23"/>
      <c r="J10" s="29">
        <v>158</v>
      </c>
      <c r="K10" s="30">
        <f t="shared" si="3"/>
        <v>0.2421455938697318</v>
      </c>
      <c r="L10" s="23"/>
      <c r="M10" s="29">
        <v>208</v>
      </c>
      <c r="N10" s="30">
        <f t="shared" si="4"/>
        <v>0.31877394636015327</v>
      </c>
      <c r="O10" s="23"/>
      <c r="P10" s="29">
        <v>258</v>
      </c>
      <c r="Q10" s="30">
        <f t="shared" si="5"/>
        <v>0.3954022988505747</v>
      </c>
    </row>
    <row r="11" spans="1:17" ht="13.5">
      <c r="A11" s="21">
        <v>9</v>
      </c>
      <c r="B11" s="22">
        <f t="shared" si="0"/>
        <v>0.013793103448275862</v>
      </c>
      <c r="C11" s="23"/>
      <c r="D11" s="21">
        <v>59</v>
      </c>
      <c r="E11" s="22">
        <f t="shared" si="1"/>
        <v>0.09042145593869731</v>
      </c>
      <c r="F11" s="23"/>
      <c r="G11" s="21">
        <v>109</v>
      </c>
      <c r="H11" s="22">
        <f t="shared" si="2"/>
        <v>0.16704980842911876</v>
      </c>
      <c r="I11" s="23"/>
      <c r="J11" s="21">
        <v>159</v>
      </c>
      <c r="K11" s="22">
        <f t="shared" si="3"/>
        <v>0.24367816091954023</v>
      </c>
      <c r="L11" s="23"/>
      <c r="M11" s="21">
        <v>209</v>
      </c>
      <c r="N11" s="22">
        <f t="shared" si="4"/>
        <v>0.3203065134099617</v>
      </c>
      <c r="O11" s="23"/>
      <c r="P11" s="21">
        <v>259</v>
      </c>
      <c r="Q11" s="22">
        <f t="shared" si="5"/>
        <v>0.3969348659003831</v>
      </c>
    </row>
    <row r="12" spans="1:17" ht="13.5">
      <c r="A12" s="29">
        <v>10</v>
      </c>
      <c r="B12" s="30">
        <f t="shared" si="0"/>
        <v>0.01532567049808429</v>
      </c>
      <c r="C12" s="23"/>
      <c r="D12" s="29">
        <v>60</v>
      </c>
      <c r="E12" s="30">
        <f t="shared" si="1"/>
        <v>0.09195402298850575</v>
      </c>
      <c r="F12" s="23"/>
      <c r="G12" s="29">
        <v>110</v>
      </c>
      <c r="H12" s="30">
        <f t="shared" si="2"/>
        <v>0.1685823754789272</v>
      </c>
      <c r="I12" s="23"/>
      <c r="J12" s="29">
        <v>160</v>
      </c>
      <c r="K12" s="30">
        <f t="shared" si="3"/>
        <v>0.24521072796934865</v>
      </c>
      <c r="L12" s="23"/>
      <c r="M12" s="29">
        <v>210</v>
      </c>
      <c r="N12" s="30">
        <f t="shared" si="4"/>
        <v>0.3218390804597701</v>
      </c>
      <c r="O12" s="23"/>
      <c r="P12" s="29">
        <v>260</v>
      </c>
      <c r="Q12" s="30">
        <f t="shared" si="5"/>
        <v>0.39846743295019155</v>
      </c>
    </row>
    <row r="13" spans="1:17" ht="13.5">
      <c r="A13" s="21">
        <v>11</v>
      </c>
      <c r="B13" s="22">
        <f t="shared" si="0"/>
        <v>0.01685823754789272</v>
      </c>
      <c r="C13" s="23"/>
      <c r="D13" s="21">
        <v>61</v>
      </c>
      <c r="E13" s="22">
        <f t="shared" si="1"/>
        <v>0.09348659003831418</v>
      </c>
      <c r="F13" s="23"/>
      <c r="G13" s="21">
        <v>111</v>
      </c>
      <c r="H13" s="22">
        <f t="shared" si="2"/>
        <v>0.17011494252873563</v>
      </c>
      <c r="I13" s="23"/>
      <c r="J13" s="21">
        <v>161</v>
      </c>
      <c r="K13" s="22">
        <f t="shared" si="3"/>
        <v>0.2467432950191571</v>
      </c>
      <c r="L13" s="23"/>
      <c r="M13" s="21">
        <v>211</v>
      </c>
      <c r="N13" s="22">
        <f t="shared" si="4"/>
        <v>0.32337164750957853</v>
      </c>
      <c r="O13" s="23"/>
      <c r="P13" s="21">
        <v>261</v>
      </c>
      <c r="Q13" s="22">
        <f t="shared" si="5"/>
        <v>0.4</v>
      </c>
    </row>
    <row r="14" spans="1:17" ht="13.5">
      <c r="A14" s="29">
        <v>12</v>
      </c>
      <c r="B14" s="30">
        <f t="shared" si="0"/>
        <v>0.01839080459770115</v>
      </c>
      <c r="C14" s="23"/>
      <c r="D14" s="29">
        <v>62</v>
      </c>
      <c r="E14" s="30">
        <f t="shared" si="1"/>
        <v>0.0950191570881226</v>
      </c>
      <c r="F14" s="23"/>
      <c r="G14" s="29">
        <v>112</v>
      </c>
      <c r="H14" s="30">
        <f t="shared" si="2"/>
        <v>0.17164750957854405</v>
      </c>
      <c r="I14" s="23"/>
      <c r="J14" s="29">
        <v>162</v>
      </c>
      <c r="K14" s="30">
        <f t="shared" si="3"/>
        <v>0.2482758620689655</v>
      </c>
      <c r="L14" s="23"/>
      <c r="M14" s="29">
        <v>212</v>
      </c>
      <c r="N14" s="30">
        <f t="shared" si="4"/>
        <v>0.32490421455938695</v>
      </c>
      <c r="O14" s="23"/>
      <c r="P14" s="29">
        <v>262</v>
      </c>
      <c r="Q14" s="30">
        <f t="shared" si="5"/>
        <v>0.40153256704980844</v>
      </c>
    </row>
    <row r="15" spans="1:17" ht="13.5">
      <c r="A15" s="21">
        <v>13</v>
      </c>
      <c r="B15" s="22">
        <f t="shared" si="0"/>
        <v>0.01992337164750958</v>
      </c>
      <c r="C15" s="23"/>
      <c r="D15" s="21">
        <v>63</v>
      </c>
      <c r="E15" s="22">
        <f t="shared" si="1"/>
        <v>0.09655172413793103</v>
      </c>
      <c r="F15" s="23"/>
      <c r="G15" s="21">
        <v>113</v>
      </c>
      <c r="H15" s="22">
        <f t="shared" si="2"/>
        <v>0.1731800766283525</v>
      </c>
      <c r="I15" s="23"/>
      <c r="J15" s="21">
        <v>163</v>
      </c>
      <c r="K15" s="22">
        <f t="shared" si="3"/>
        <v>0.24980842911877393</v>
      </c>
      <c r="L15" s="23"/>
      <c r="M15" s="21">
        <v>213</v>
      </c>
      <c r="N15" s="22">
        <f t="shared" si="4"/>
        <v>0.3264367816091954</v>
      </c>
      <c r="O15" s="23"/>
      <c r="P15" s="21">
        <v>263</v>
      </c>
      <c r="Q15" s="22">
        <f t="shared" si="5"/>
        <v>0.40306513409961686</v>
      </c>
    </row>
    <row r="16" spans="1:17" ht="13.5">
      <c r="A16" s="29">
        <v>14</v>
      </c>
      <c r="B16" s="30">
        <f t="shared" si="0"/>
        <v>0.021455938697318006</v>
      </c>
      <c r="C16" s="23"/>
      <c r="D16" s="29">
        <v>64</v>
      </c>
      <c r="E16" s="30">
        <f t="shared" si="1"/>
        <v>0.09808429118773947</v>
      </c>
      <c r="F16" s="23"/>
      <c r="G16" s="29">
        <v>114</v>
      </c>
      <c r="H16" s="30">
        <f t="shared" si="2"/>
        <v>0.17471264367816092</v>
      </c>
      <c r="I16" s="23"/>
      <c r="J16" s="29">
        <v>164</v>
      </c>
      <c r="K16" s="30">
        <f t="shared" si="3"/>
        <v>0.25134099616858235</v>
      </c>
      <c r="L16" s="23"/>
      <c r="M16" s="29">
        <v>214</v>
      </c>
      <c r="N16" s="30">
        <f t="shared" si="4"/>
        <v>0.32796934865900385</v>
      </c>
      <c r="O16" s="23"/>
      <c r="P16" s="29">
        <v>264</v>
      </c>
      <c r="Q16" s="30">
        <f t="shared" si="5"/>
        <v>0.4045977011494253</v>
      </c>
    </row>
    <row r="17" spans="1:17" ht="13.5">
      <c r="A17" s="21">
        <v>15</v>
      </c>
      <c r="B17" s="22">
        <f t="shared" si="0"/>
        <v>0.022988505747126436</v>
      </c>
      <c r="C17" s="23"/>
      <c r="D17" s="21">
        <v>65</v>
      </c>
      <c r="E17" s="22">
        <f t="shared" si="1"/>
        <v>0.09961685823754789</v>
      </c>
      <c r="F17" s="23"/>
      <c r="G17" s="21">
        <v>115</v>
      </c>
      <c r="H17" s="22">
        <f t="shared" si="2"/>
        <v>0.17624521072796934</v>
      </c>
      <c r="I17" s="23"/>
      <c r="J17" s="21">
        <v>165</v>
      </c>
      <c r="K17" s="22">
        <f t="shared" si="3"/>
        <v>0.25287356321839083</v>
      </c>
      <c r="L17" s="23"/>
      <c r="M17" s="21">
        <v>215</v>
      </c>
      <c r="N17" s="22">
        <f t="shared" si="4"/>
        <v>0.32950191570881227</v>
      </c>
      <c r="O17" s="23"/>
      <c r="P17" s="21">
        <v>265</v>
      </c>
      <c r="Q17" s="22">
        <f t="shared" si="5"/>
        <v>0.4061302681992337</v>
      </c>
    </row>
    <row r="18" spans="1:17" ht="13.5">
      <c r="A18" s="29">
        <v>16</v>
      </c>
      <c r="B18" s="30">
        <f t="shared" si="0"/>
        <v>0.024521072796934867</v>
      </c>
      <c r="C18" s="23"/>
      <c r="D18" s="29">
        <v>66</v>
      </c>
      <c r="E18" s="30">
        <f t="shared" si="1"/>
        <v>0.10114942528735632</v>
      </c>
      <c r="F18" s="23"/>
      <c r="G18" s="29">
        <v>116</v>
      </c>
      <c r="H18" s="30">
        <f t="shared" si="2"/>
        <v>0.17777777777777778</v>
      </c>
      <c r="I18" s="23"/>
      <c r="J18" s="29">
        <v>166</v>
      </c>
      <c r="K18" s="30">
        <f t="shared" si="3"/>
        <v>0.25440613026819925</v>
      </c>
      <c r="L18" s="23"/>
      <c r="M18" s="29">
        <v>216</v>
      </c>
      <c r="N18" s="30">
        <f t="shared" si="4"/>
        <v>0.3310344827586207</v>
      </c>
      <c r="O18" s="23"/>
      <c r="P18" s="29">
        <v>266</v>
      </c>
      <c r="Q18" s="30">
        <f t="shared" si="5"/>
        <v>0.4076628352490421</v>
      </c>
    </row>
    <row r="19" spans="1:17" ht="13.5">
      <c r="A19" s="21">
        <v>17</v>
      </c>
      <c r="B19" s="22">
        <f t="shared" si="0"/>
        <v>0.026053639846743294</v>
      </c>
      <c r="C19" s="23"/>
      <c r="D19" s="21">
        <v>67</v>
      </c>
      <c r="E19" s="22">
        <f t="shared" si="1"/>
        <v>0.10268199233716475</v>
      </c>
      <c r="F19" s="23"/>
      <c r="G19" s="21">
        <v>117</v>
      </c>
      <c r="H19" s="22">
        <f t="shared" si="2"/>
        <v>0.1793103448275862</v>
      </c>
      <c r="I19" s="23"/>
      <c r="J19" s="21">
        <v>167</v>
      </c>
      <c r="K19" s="22">
        <f t="shared" si="3"/>
        <v>0.25593869731800767</v>
      </c>
      <c r="L19" s="23"/>
      <c r="M19" s="21">
        <v>217</v>
      </c>
      <c r="N19" s="22">
        <f t="shared" si="4"/>
        <v>0.3325670498084291</v>
      </c>
      <c r="O19" s="23"/>
      <c r="P19" s="21">
        <v>267</v>
      </c>
      <c r="Q19" s="22">
        <f t="shared" si="5"/>
        <v>0.4091954022988506</v>
      </c>
    </row>
    <row r="20" spans="1:17" ht="13.5">
      <c r="A20" s="29">
        <v>18</v>
      </c>
      <c r="B20" s="30">
        <f t="shared" si="0"/>
        <v>0.027586206896551724</v>
      </c>
      <c r="C20" s="23"/>
      <c r="D20" s="29">
        <v>68</v>
      </c>
      <c r="E20" s="30">
        <f t="shared" si="1"/>
        <v>0.10421455938697317</v>
      </c>
      <c r="F20" s="23"/>
      <c r="G20" s="29">
        <v>118</v>
      </c>
      <c r="H20" s="30">
        <f t="shared" si="2"/>
        <v>0.18084291187739462</v>
      </c>
      <c r="I20" s="23"/>
      <c r="J20" s="29">
        <v>168</v>
      </c>
      <c r="K20" s="30">
        <f t="shared" si="3"/>
        <v>0.2574712643678161</v>
      </c>
      <c r="L20" s="23"/>
      <c r="M20" s="29">
        <v>218</v>
      </c>
      <c r="N20" s="30">
        <f t="shared" si="4"/>
        <v>0.3340996168582375</v>
      </c>
      <c r="O20" s="23"/>
      <c r="P20" s="29">
        <v>268</v>
      </c>
      <c r="Q20" s="30">
        <f t="shared" si="5"/>
        <v>0.410727969348659</v>
      </c>
    </row>
    <row r="21" spans="1:17" ht="13.5">
      <c r="A21" s="21">
        <v>19</v>
      </c>
      <c r="B21" s="22">
        <f t="shared" si="0"/>
        <v>0.029118773946360154</v>
      </c>
      <c r="C21" s="23"/>
      <c r="D21" s="21">
        <v>69</v>
      </c>
      <c r="E21" s="22">
        <f t="shared" si="1"/>
        <v>0.10574712643678161</v>
      </c>
      <c r="F21" s="23"/>
      <c r="G21" s="21">
        <v>119</v>
      </c>
      <c r="H21" s="22">
        <f t="shared" si="2"/>
        <v>0.18237547892720307</v>
      </c>
      <c r="I21" s="23"/>
      <c r="J21" s="21">
        <v>169</v>
      </c>
      <c r="K21" s="22">
        <f t="shared" si="3"/>
        <v>0.2590038314176245</v>
      </c>
      <c r="L21" s="23"/>
      <c r="M21" s="21">
        <v>219</v>
      </c>
      <c r="N21" s="22">
        <f t="shared" si="4"/>
        <v>0.335632183908046</v>
      </c>
      <c r="O21" s="23"/>
      <c r="P21" s="21">
        <v>269</v>
      </c>
      <c r="Q21" s="22">
        <f t="shared" si="5"/>
        <v>0.41226053639846744</v>
      </c>
    </row>
    <row r="22" spans="1:17" ht="13.5">
      <c r="A22" s="29">
        <v>20</v>
      </c>
      <c r="B22" s="30">
        <f t="shared" si="0"/>
        <v>0.03065134099616858</v>
      </c>
      <c r="C22" s="23"/>
      <c r="D22" s="29">
        <v>70</v>
      </c>
      <c r="E22" s="30">
        <f t="shared" si="1"/>
        <v>0.10727969348659004</v>
      </c>
      <c r="F22" s="23"/>
      <c r="G22" s="29">
        <v>120</v>
      </c>
      <c r="H22" s="30">
        <f t="shared" si="2"/>
        <v>0.1839080459770115</v>
      </c>
      <c r="I22" s="23"/>
      <c r="J22" s="29">
        <v>170</v>
      </c>
      <c r="K22" s="30">
        <f t="shared" si="3"/>
        <v>0.26053639846743293</v>
      </c>
      <c r="L22" s="23"/>
      <c r="M22" s="29">
        <v>220</v>
      </c>
      <c r="N22" s="30">
        <f t="shared" si="4"/>
        <v>0.3371647509578544</v>
      </c>
      <c r="O22" s="23"/>
      <c r="P22" s="29">
        <v>270</v>
      </c>
      <c r="Q22" s="30">
        <f t="shared" si="5"/>
        <v>0.41379310344827586</v>
      </c>
    </row>
    <row r="23" spans="1:17" ht="13.5">
      <c r="A23" s="21">
        <v>21</v>
      </c>
      <c r="B23" s="22">
        <f t="shared" si="0"/>
        <v>0.03218390804597701</v>
      </c>
      <c r="C23" s="23"/>
      <c r="D23" s="21">
        <v>71</v>
      </c>
      <c r="E23" s="22">
        <f t="shared" si="1"/>
        <v>0.10881226053639846</v>
      </c>
      <c r="F23" s="23"/>
      <c r="G23" s="21">
        <v>121</v>
      </c>
      <c r="H23" s="22">
        <f t="shared" si="2"/>
        <v>0.1854406130268199</v>
      </c>
      <c r="I23" s="23"/>
      <c r="J23" s="21">
        <v>171</v>
      </c>
      <c r="K23" s="22">
        <f t="shared" si="3"/>
        <v>0.2620689655172414</v>
      </c>
      <c r="L23" s="23"/>
      <c r="M23" s="21">
        <v>221</v>
      </c>
      <c r="N23" s="22">
        <f t="shared" si="4"/>
        <v>0.33869731800766284</v>
      </c>
      <c r="O23" s="23"/>
      <c r="P23" s="21">
        <v>271</v>
      </c>
      <c r="Q23" s="22">
        <f t="shared" si="5"/>
        <v>0.4153256704980843</v>
      </c>
    </row>
    <row r="24" spans="1:17" ht="13.5">
      <c r="A24" s="29">
        <v>22</v>
      </c>
      <c r="B24" s="30">
        <f t="shared" si="0"/>
        <v>0.03371647509578544</v>
      </c>
      <c r="C24" s="23"/>
      <c r="D24" s="29">
        <v>72</v>
      </c>
      <c r="E24" s="30">
        <f t="shared" si="1"/>
        <v>0.1103448275862069</v>
      </c>
      <c r="F24" s="23"/>
      <c r="G24" s="29">
        <v>122</v>
      </c>
      <c r="H24" s="30">
        <f t="shared" si="2"/>
        <v>0.18697318007662836</v>
      </c>
      <c r="I24" s="23"/>
      <c r="J24" s="29">
        <v>172</v>
      </c>
      <c r="K24" s="30">
        <f t="shared" si="3"/>
        <v>0.2636015325670498</v>
      </c>
      <c r="L24" s="23"/>
      <c r="M24" s="29">
        <v>222</v>
      </c>
      <c r="N24" s="30">
        <f t="shared" si="4"/>
        <v>0.34022988505747126</v>
      </c>
      <c r="O24" s="23"/>
      <c r="P24" s="29">
        <v>272</v>
      </c>
      <c r="Q24" s="30">
        <f t="shared" si="5"/>
        <v>0.4168582375478927</v>
      </c>
    </row>
    <row r="25" spans="1:17" ht="13.5">
      <c r="A25" s="21">
        <v>23</v>
      </c>
      <c r="B25" s="22">
        <f t="shared" si="0"/>
        <v>0.03524904214559387</v>
      </c>
      <c r="C25" s="23"/>
      <c r="D25" s="21">
        <v>73</v>
      </c>
      <c r="E25" s="22">
        <f t="shared" si="1"/>
        <v>0.11187739463601533</v>
      </c>
      <c r="F25" s="23"/>
      <c r="G25" s="21">
        <v>123</v>
      </c>
      <c r="H25" s="22">
        <f t="shared" si="2"/>
        <v>0.18850574712643678</v>
      </c>
      <c r="I25" s="23"/>
      <c r="J25" s="21">
        <v>173</v>
      </c>
      <c r="K25" s="22">
        <f t="shared" si="3"/>
        <v>0.26513409961685824</v>
      </c>
      <c r="L25" s="23"/>
      <c r="M25" s="21">
        <v>223</v>
      </c>
      <c r="N25" s="22">
        <f t="shared" si="4"/>
        <v>0.3417624521072797</v>
      </c>
      <c r="O25" s="23"/>
      <c r="P25" s="21">
        <v>273</v>
      </c>
      <c r="Q25" s="22">
        <f t="shared" si="5"/>
        <v>0.41839080459770117</v>
      </c>
    </row>
    <row r="26" spans="1:17" ht="13.5">
      <c r="A26" s="29">
        <v>24</v>
      </c>
      <c r="B26" s="30">
        <f t="shared" si="0"/>
        <v>0.0367816091954023</v>
      </c>
      <c r="C26" s="23"/>
      <c r="D26" s="29">
        <v>74</v>
      </c>
      <c r="E26" s="30">
        <f t="shared" si="1"/>
        <v>0.11340996168582375</v>
      </c>
      <c r="F26" s="23"/>
      <c r="G26" s="29">
        <v>124</v>
      </c>
      <c r="H26" s="30">
        <f t="shared" si="2"/>
        <v>0.1900383141762452</v>
      </c>
      <c r="I26" s="23"/>
      <c r="J26" s="29">
        <v>174</v>
      </c>
      <c r="K26" s="30">
        <f t="shared" si="3"/>
        <v>0.26666666666666666</v>
      </c>
      <c r="L26" s="23"/>
      <c r="M26" s="29">
        <v>224</v>
      </c>
      <c r="N26" s="30">
        <f t="shared" si="4"/>
        <v>0.3432950191570881</v>
      </c>
      <c r="O26" s="23"/>
      <c r="P26" s="29">
        <v>274</v>
      </c>
      <c r="Q26" s="30">
        <f t="shared" si="5"/>
        <v>0.4199233716475096</v>
      </c>
    </row>
    <row r="27" spans="1:17" ht="13.5">
      <c r="A27" s="21">
        <v>25</v>
      </c>
      <c r="B27" s="22">
        <f t="shared" si="0"/>
        <v>0.038314176245210725</v>
      </c>
      <c r="C27" s="23"/>
      <c r="D27" s="21">
        <v>75</v>
      </c>
      <c r="E27" s="22">
        <f t="shared" si="1"/>
        <v>0.11494252873563218</v>
      </c>
      <c r="F27" s="23"/>
      <c r="G27" s="21">
        <v>125</v>
      </c>
      <c r="H27" s="22">
        <f t="shared" si="2"/>
        <v>0.19157088122605365</v>
      </c>
      <c r="I27" s="23"/>
      <c r="J27" s="21">
        <v>175</v>
      </c>
      <c r="K27" s="22">
        <f t="shared" si="3"/>
        <v>0.2681992337164751</v>
      </c>
      <c r="L27" s="23"/>
      <c r="M27" s="21">
        <v>225</v>
      </c>
      <c r="N27" s="22">
        <f t="shared" si="4"/>
        <v>0.3448275862068966</v>
      </c>
      <c r="O27" s="23"/>
      <c r="P27" s="21">
        <v>275</v>
      </c>
      <c r="Q27" s="22">
        <f t="shared" si="5"/>
        <v>0.421455938697318</v>
      </c>
    </row>
    <row r="28" spans="1:17" ht="13.5">
      <c r="A28" s="29">
        <v>26</v>
      </c>
      <c r="B28" s="30">
        <f t="shared" si="0"/>
        <v>0.03984674329501916</v>
      </c>
      <c r="C28" s="23"/>
      <c r="D28" s="29">
        <v>76</v>
      </c>
      <c r="E28" s="30">
        <f t="shared" si="1"/>
        <v>0.11647509578544062</v>
      </c>
      <c r="F28" s="23"/>
      <c r="G28" s="29">
        <v>126</v>
      </c>
      <c r="H28" s="30">
        <f t="shared" si="2"/>
        <v>0.19310344827586207</v>
      </c>
      <c r="I28" s="23"/>
      <c r="J28" s="29">
        <v>176</v>
      </c>
      <c r="K28" s="30">
        <f t="shared" si="3"/>
        <v>0.2697318007662835</v>
      </c>
      <c r="L28" s="23"/>
      <c r="M28" s="29">
        <v>226</v>
      </c>
      <c r="N28" s="30">
        <f t="shared" si="4"/>
        <v>0.346360153256705</v>
      </c>
      <c r="O28" s="23"/>
      <c r="P28" s="29">
        <v>276</v>
      </c>
      <c r="Q28" s="30">
        <f t="shared" si="5"/>
        <v>0.42298850574712643</v>
      </c>
    </row>
    <row r="29" spans="1:17" ht="13.5">
      <c r="A29" s="21">
        <v>27</v>
      </c>
      <c r="B29" s="22">
        <f t="shared" si="0"/>
        <v>0.041379310344827586</v>
      </c>
      <c r="C29" s="23"/>
      <c r="D29" s="21">
        <v>77</v>
      </c>
      <c r="E29" s="22">
        <f t="shared" si="1"/>
        <v>0.11800766283524904</v>
      </c>
      <c r="F29" s="23"/>
      <c r="G29" s="21">
        <v>127</v>
      </c>
      <c r="H29" s="22">
        <f t="shared" si="2"/>
        <v>0.1946360153256705</v>
      </c>
      <c r="I29" s="23"/>
      <c r="J29" s="21">
        <v>177</v>
      </c>
      <c r="K29" s="22">
        <f t="shared" si="3"/>
        <v>0.271264367816092</v>
      </c>
      <c r="L29" s="23"/>
      <c r="M29" s="21">
        <v>227</v>
      </c>
      <c r="N29" s="22">
        <f t="shared" si="4"/>
        <v>0.3478927203065134</v>
      </c>
      <c r="O29" s="23"/>
      <c r="P29" s="21">
        <v>277</v>
      </c>
      <c r="Q29" s="22">
        <f t="shared" si="5"/>
        <v>0.42452107279693485</v>
      </c>
    </row>
    <row r="30" spans="1:17" ht="13.5">
      <c r="A30" s="29">
        <v>28</v>
      </c>
      <c r="B30" s="30">
        <f t="shared" si="0"/>
        <v>0.04291187739463601</v>
      </c>
      <c r="C30" s="23"/>
      <c r="D30" s="29">
        <v>78</v>
      </c>
      <c r="E30" s="30">
        <f t="shared" si="1"/>
        <v>0.11954022988505747</v>
      </c>
      <c r="F30" s="23"/>
      <c r="G30" s="29">
        <v>128</v>
      </c>
      <c r="H30" s="30">
        <f t="shared" si="2"/>
        <v>0.19616858237547893</v>
      </c>
      <c r="I30" s="23"/>
      <c r="J30" s="29">
        <v>178</v>
      </c>
      <c r="K30" s="30">
        <f t="shared" si="3"/>
        <v>0.2727969348659004</v>
      </c>
      <c r="L30" s="23"/>
      <c r="M30" s="29">
        <v>228</v>
      </c>
      <c r="N30" s="30">
        <f t="shared" si="4"/>
        <v>0.34942528735632183</v>
      </c>
      <c r="O30" s="23"/>
      <c r="P30" s="29">
        <v>278</v>
      </c>
      <c r="Q30" s="30">
        <f t="shared" si="5"/>
        <v>0.42605363984674327</v>
      </c>
    </row>
    <row r="31" spans="1:17" ht="13.5">
      <c r="A31" s="21">
        <v>29</v>
      </c>
      <c r="B31" s="22">
        <f t="shared" si="0"/>
        <v>0.044444444444444446</v>
      </c>
      <c r="C31" s="23"/>
      <c r="D31" s="21">
        <v>79</v>
      </c>
      <c r="E31" s="22">
        <f t="shared" si="1"/>
        <v>0.1210727969348659</v>
      </c>
      <c r="F31" s="23"/>
      <c r="G31" s="21">
        <v>129</v>
      </c>
      <c r="H31" s="22">
        <f t="shared" si="2"/>
        <v>0.19770114942528735</v>
      </c>
      <c r="I31" s="23"/>
      <c r="J31" s="21">
        <v>179</v>
      </c>
      <c r="K31" s="22">
        <f t="shared" si="3"/>
        <v>0.2743295019157088</v>
      </c>
      <c r="L31" s="23"/>
      <c r="M31" s="21">
        <v>229</v>
      </c>
      <c r="N31" s="22">
        <f t="shared" si="4"/>
        <v>0.35095785440613025</v>
      </c>
      <c r="O31" s="23"/>
      <c r="P31" s="21">
        <v>279</v>
      </c>
      <c r="Q31" s="22">
        <f t="shared" si="5"/>
        <v>0.42758620689655175</v>
      </c>
    </row>
    <row r="32" spans="1:17" ht="13.5">
      <c r="A32" s="29">
        <v>30</v>
      </c>
      <c r="B32" s="30">
        <f t="shared" si="0"/>
        <v>0.04597701149425287</v>
      </c>
      <c r="C32" s="23"/>
      <c r="D32" s="29">
        <v>80</v>
      </c>
      <c r="E32" s="30">
        <f t="shared" si="1"/>
        <v>0.12260536398467432</v>
      </c>
      <c r="F32" s="23"/>
      <c r="G32" s="29">
        <v>130</v>
      </c>
      <c r="H32" s="30">
        <f t="shared" si="2"/>
        <v>0.19923371647509577</v>
      </c>
      <c r="I32" s="23"/>
      <c r="J32" s="29">
        <v>180</v>
      </c>
      <c r="K32" s="30">
        <f t="shared" si="3"/>
        <v>0.27586206896551724</v>
      </c>
      <c r="L32" s="23"/>
      <c r="M32" s="29">
        <v>230</v>
      </c>
      <c r="N32" s="30">
        <f t="shared" si="4"/>
        <v>0.3524904214559387</v>
      </c>
      <c r="O32" s="23"/>
      <c r="P32" s="29">
        <v>280</v>
      </c>
      <c r="Q32" s="30">
        <f t="shared" si="5"/>
        <v>0.42911877394636017</v>
      </c>
    </row>
    <row r="33" spans="1:17" ht="13.5">
      <c r="A33" s="21">
        <v>31</v>
      </c>
      <c r="B33" s="22">
        <f t="shared" si="0"/>
        <v>0.0475095785440613</v>
      </c>
      <c r="C33" s="23"/>
      <c r="D33" s="21">
        <v>81</v>
      </c>
      <c r="E33" s="22">
        <f t="shared" si="1"/>
        <v>0.12413793103448276</v>
      </c>
      <c r="F33" s="23"/>
      <c r="G33" s="21">
        <v>131</v>
      </c>
      <c r="H33" s="22">
        <f t="shared" si="2"/>
        <v>0.20076628352490422</v>
      </c>
      <c r="I33" s="23"/>
      <c r="J33" s="21">
        <v>181</v>
      </c>
      <c r="K33" s="22">
        <f t="shared" si="3"/>
        <v>0.27739463601532566</v>
      </c>
      <c r="L33" s="23"/>
      <c r="M33" s="21">
        <v>231</v>
      </c>
      <c r="N33" s="22">
        <f t="shared" si="4"/>
        <v>0.35402298850574715</v>
      </c>
      <c r="O33" s="23"/>
      <c r="P33" s="21">
        <v>281</v>
      </c>
      <c r="Q33" s="22">
        <f t="shared" si="5"/>
        <v>0.4306513409961686</v>
      </c>
    </row>
    <row r="34" spans="1:17" ht="13.5">
      <c r="A34" s="29">
        <v>32</v>
      </c>
      <c r="B34" s="30">
        <f t="shared" si="0"/>
        <v>0.04904214559386973</v>
      </c>
      <c r="C34" s="23"/>
      <c r="D34" s="29">
        <v>82</v>
      </c>
      <c r="E34" s="30">
        <f t="shared" si="1"/>
        <v>0.12567049808429118</v>
      </c>
      <c r="F34" s="23"/>
      <c r="G34" s="29">
        <v>132</v>
      </c>
      <c r="H34" s="30">
        <f t="shared" si="2"/>
        <v>0.20229885057471264</v>
      </c>
      <c r="I34" s="23"/>
      <c r="J34" s="29">
        <v>182</v>
      </c>
      <c r="K34" s="30">
        <f t="shared" si="3"/>
        <v>0.2789272030651341</v>
      </c>
      <c r="L34" s="23"/>
      <c r="M34" s="29">
        <v>232</v>
      </c>
      <c r="N34" s="30">
        <f t="shared" si="4"/>
        <v>0.35555555555555557</v>
      </c>
      <c r="O34" s="23"/>
      <c r="P34" s="29">
        <v>282</v>
      </c>
      <c r="Q34" s="30">
        <f t="shared" si="5"/>
        <v>0.432183908045977</v>
      </c>
    </row>
    <row r="35" spans="1:17" ht="13.5">
      <c r="A35" s="21">
        <v>33</v>
      </c>
      <c r="B35" s="22">
        <f t="shared" si="0"/>
        <v>0.05057471264367816</v>
      </c>
      <c r="C35" s="23"/>
      <c r="D35" s="21">
        <v>83</v>
      </c>
      <c r="E35" s="22">
        <f t="shared" si="1"/>
        <v>0.12720306513409962</v>
      </c>
      <c r="F35" s="23"/>
      <c r="G35" s="21">
        <v>133</v>
      </c>
      <c r="H35" s="22">
        <f t="shared" si="2"/>
        <v>0.20383141762452106</v>
      </c>
      <c r="I35" s="23"/>
      <c r="J35" s="21">
        <v>183</v>
      </c>
      <c r="K35" s="22">
        <f t="shared" si="3"/>
        <v>0.28045977011494255</v>
      </c>
      <c r="L35" s="23"/>
      <c r="M35" s="21">
        <v>233</v>
      </c>
      <c r="N35" s="22">
        <f t="shared" si="4"/>
        <v>0.357088122605364</v>
      </c>
      <c r="O35" s="23"/>
      <c r="P35" s="21">
        <v>283</v>
      </c>
      <c r="Q35" s="22">
        <f t="shared" si="5"/>
        <v>0.4337164750957854</v>
      </c>
    </row>
    <row r="36" spans="1:17" ht="13.5">
      <c r="A36" s="29">
        <v>34</v>
      </c>
      <c r="B36" s="30">
        <f t="shared" si="0"/>
        <v>0.05210727969348659</v>
      </c>
      <c r="C36" s="23"/>
      <c r="D36" s="29">
        <v>84</v>
      </c>
      <c r="E36" s="30">
        <f t="shared" si="1"/>
        <v>0.12873563218390804</v>
      </c>
      <c r="F36" s="23"/>
      <c r="G36" s="29">
        <v>134</v>
      </c>
      <c r="H36" s="30">
        <f t="shared" si="2"/>
        <v>0.2053639846743295</v>
      </c>
      <c r="I36" s="23"/>
      <c r="J36" s="29">
        <v>184</v>
      </c>
      <c r="K36" s="30">
        <f t="shared" si="3"/>
        <v>0.281992337164751</v>
      </c>
      <c r="L36" s="23"/>
      <c r="M36" s="29">
        <v>234</v>
      </c>
      <c r="N36" s="30">
        <f t="shared" si="4"/>
        <v>0.3586206896551724</v>
      </c>
      <c r="O36" s="23"/>
      <c r="P36" s="29">
        <v>284</v>
      </c>
      <c r="Q36" s="30">
        <f t="shared" si="5"/>
        <v>0.43524904214559385</v>
      </c>
    </row>
    <row r="37" spans="1:17" ht="13.5">
      <c r="A37" s="21">
        <v>35</v>
      </c>
      <c r="B37" s="22">
        <f t="shared" si="0"/>
        <v>0.05363984674329502</v>
      </c>
      <c r="C37" s="23"/>
      <c r="D37" s="21">
        <v>85</v>
      </c>
      <c r="E37" s="22">
        <f t="shared" si="1"/>
        <v>0.13026819923371646</v>
      </c>
      <c r="F37" s="23"/>
      <c r="G37" s="21">
        <v>135</v>
      </c>
      <c r="H37" s="22">
        <f t="shared" si="2"/>
        <v>0.20689655172413793</v>
      </c>
      <c r="I37" s="23"/>
      <c r="J37" s="21">
        <v>185</v>
      </c>
      <c r="K37" s="22">
        <f t="shared" si="3"/>
        <v>0.2835249042145594</v>
      </c>
      <c r="L37" s="23"/>
      <c r="M37" s="21">
        <v>235</v>
      </c>
      <c r="N37" s="22">
        <f t="shared" si="4"/>
        <v>0.36015325670498083</v>
      </c>
      <c r="O37" s="23"/>
      <c r="P37" s="21">
        <v>285</v>
      </c>
      <c r="Q37" s="22">
        <f t="shared" si="5"/>
        <v>0.4367816091954023</v>
      </c>
    </row>
    <row r="38" spans="1:17" ht="13.5">
      <c r="A38" s="29">
        <v>36</v>
      </c>
      <c r="B38" s="30">
        <f t="shared" si="0"/>
        <v>0.05517241379310345</v>
      </c>
      <c r="C38" s="23"/>
      <c r="D38" s="29">
        <v>86</v>
      </c>
      <c r="E38" s="30">
        <f t="shared" si="1"/>
        <v>0.1318007662835249</v>
      </c>
      <c r="F38" s="23"/>
      <c r="G38" s="29">
        <v>136</v>
      </c>
      <c r="H38" s="30">
        <f t="shared" si="2"/>
        <v>0.20842911877394635</v>
      </c>
      <c r="I38" s="23"/>
      <c r="J38" s="29">
        <v>186</v>
      </c>
      <c r="K38" s="30">
        <f t="shared" si="3"/>
        <v>0.2850574712643678</v>
      </c>
      <c r="L38" s="23"/>
      <c r="M38" s="29">
        <v>236</v>
      </c>
      <c r="N38" s="30">
        <f t="shared" si="4"/>
        <v>0.36168582375478925</v>
      </c>
      <c r="O38" s="23"/>
      <c r="P38" s="29">
        <v>286</v>
      </c>
      <c r="Q38" s="30">
        <f t="shared" si="5"/>
        <v>0.43831417624521074</v>
      </c>
    </row>
    <row r="39" spans="1:17" ht="13.5">
      <c r="A39" s="21">
        <v>37</v>
      </c>
      <c r="B39" s="22">
        <f t="shared" si="0"/>
        <v>0.056704980842911874</v>
      </c>
      <c r="C39" s="23"/>
      <c r="D39" s="21">
        <v>87</v>
      </c>
      <c r="E39" s="22">
        <f t="shared" si="1"/>
        <v>0.13333333333333333</v>
      </c>
      <c r="F39" s="23"/>
      <c r="G39" s="21">
        <v>137</v>
      </c>
      <c r="H39" s="22">
        <f t="shared" si="2"/>
        <v>0.2099616858237548</v>
      </c>
      <c r="I39" s="23"/>
      <c r="J39" s="21">
        <v>187</v>
      </c>
      <c r="K39" s="22">
        <f t="shared" si="3"/>
        <v>0.28659003831417623</v>
      </c>
      <c r="L39" s="23"/>
      <c r="M39" s="21">
        <v>237</v>
      </c>
      <c r="N39" s="22">
        <f t="shared" si="4"/>
        <v>0.3632183908045977</v>
      </c>
      <c r="O39" s="23"/>
      <c r="P39" s="21">
        <v>287</v>
      </c>
      <c r="Q39" s="22">
        <f t="shared" si="5"/>
        <v>0.43984674329501916</v>
      </c>
    </row>
    <row r="40" spans="1:17" ht="13.5">
      <c r="A40" s="29">
        <v>38</v>
      </c>
      <c r="B40" s="30">
        <f t="shared" si="0"/>
        <v>0.05823754789272031</v>
      </c>
      <c r="C40" s="23"/>
      <c r="D40" s="29">
        <v>88</v>
      </c>
      <c r="E40" s="30">
        <f t="shared" si="1"/>
        <v>0.13486590038314175</v>
      </c>
      <c r="F40" s="23"/>
      <c r="G40" s="29">
        <v>138</v>
      </c>
      <c r="H40" s="30">
        <f t="shared" si="2"/>
        <v>0.21149425287356322</v>
      </c>
      <c r="I40" s="23"/>
      <c r="J40" s="29">
        <v>188</v>
      </c>
      <c r="K40" s="30">
        <f t="shared" si="3"/>
        <v>0.28812260536398465</v>
      </c>
      <c r="L40" s="23"/>
      <c r="M40" s="29">
        <v>238</v>
      </c>
      <c r="N40" s="30">
        <f t="shared" si="4"/>
        <v>0.36475095785440614</v>
      </c>
      <c r="O40" s="23"/>
      <c r="P40" s="29">
        <v>288</v>
      </c>
      <c r="Q40" s="30">
        <f t="shared" si="5"/>
        <v>0.4413793103448276</v>
      </c>
    </row>
    <row r="41" spans="1:17" ht="13.5">
      <c r="A41" s="21">
        <v>39</v>
      </c>
      <c r="B41" s="22">
        <f t="shared" si="0"/>
        <v>0.059770114942528735</v>
      </c>
      <c r="C41" s="23"/>
      <c r="D41" s="21">
        <v>89</v>
      </c>
      <c r="E41" s="22">
        <f t="shared" si="1"/>
        <v>0.1363984674329502</v>
      </c>
      <c r="F41" s="23"/>
      <c r="G41" s="21">
        <v>139</v>
      </c>
      <c r="H41" s="22">
        <f t="shared" si="2"/>
        <v>0.21302681992337164</v>
      </c>
      <c r="I41" s="23"/>
      <c r="J41" s="21">
        <v>189</v>
      </c>
      <c r="K41" s="22">
        <f t="shared" si="3"/>
        <v>0.2896551724137931</v>
      </c>
      <c r="L41" s="23"/>
      <c r="M41" s="21">
        <v>239</v>
      </c>
      <c r="N41" s="22">
        <f t="shared" si="4"/>
        <v>0.36628352490421456</v>
      </c>
      <c r="O41" s="23"/>
      <c r="P41" s="21">
        <v>289</v>
      </c>
      <c r="Q41" s="22">
        <f t="shared" si="5"/>
        <v>0.442911877394636</v>
      </c>
    </row>
    <row r="42" spans="1:17" ht="13.5">
      <c r="A42" s="29">
        <v>40</v>
      </c>
      <c r="B42" s="30">
        <f t="shared" si="0"/>
        <v>0.06130268199233716</v>
      </c>
      <c r="C42" s="23"/>
      <c r="D42" s="29">
        <v>90</v>
      </c>
      <c r="E42" s="30">
        <f t="shared" si="1"/>
        <v>0.13793103448275862</v>
      </c>
      <c r="F42" s="23"/>
      <c r="G42" s="29">
        <v>140</v>
      </c>
      <c r="H42" s="30">
        <f t="shared" si="2"/>
        <v>0.21455938697318008</v>
      </c>
      <c r="I42" s="23"/>
      <c r="J42" s="29">
        <v>190</v>
      </c>
      <c r="K42" s="30">
        <f t="shared" si="3"/>
        <v>0.29118773946360155</v>
      </c>
      <c r="L42" s="23"/>
      <c r="M42" s="29">
        <v>240</v>
      </c>
      <c r="N42" s="30">
        <f t="shared" si="4"/>
        <v>0.367816091954023</v>
      </c>
      <c r="O42" s="23"/>
      <c r="P42" s="29">
        <v>290</v>
      </c>
      <c r="Q42" s="30">
        <f t="shared" si="5"/>
        <v>0.4444444444444444</v>
      </c>
    </row>
    <row r="43" spans="1:17" ht="13.5">
      <c r="A43" s="21">
        <v>41</v>
      </c>
      <c r="B43" s="22">
        <f t="shared" si="0"/>
        <v>0.06283524904214559</v>
      </c>
      <c r="C43" s="23"/>
      <c r="D43" s="21">
        <v>91</v>
      </c>
      <c r="E43" s="22">
        <f t="shared" si="1"/>
        <v>0.13946360153256704</v>
      </c>
      <c r="F43" s="23"/>
      <c r="G43" s="21">
        <v>141</v>
      </c>
      <c r="H43" s="22">
        <f t="shared" si="2"/>
        <v>0.2160919540229885</v>
      </c>
      <c r="I43" s="23"/>
      <c r="J43" s="21">
        <v>191</v>
      </c>
      <c r="K43" s="22">
        <f t="shared" si="3"/>
        <v>0.29272030651340997</v>
      </c>
      <c r="L43" s="23"/>
      <c r="M43" s="21">
        <v>241</v>
      </c>
      <c r="N43" s="22">
        <f t="shared" si="4"/>
        <v>0.3693486590038314</v>
      </c>
      <c r="O43" s="23"/>
      <c r="P43" s="21">
        <v>291</v>
      </c>
      <c r="Q43" s="22">
        <f t="shared" si="5"/>
        <v>0.4459770114942529</v>
      </c>
    </row>
    <row r="44" spans="1:17" ht="13.5">
      <c r="A44" s="29">
        <v>42</v>
      </c>
      <c r="B44" s="30">
        <f t="shared" si="0"/>
        <v>0.06436781609195402</v>
      </c>
      <c r="C44" s="23"/>
      <c r="D44" s="29">
        <v>92</v>
      </c>
      <c r="E44" s="30">
        <f t="shared" si="1"/>
        <v>0.1409961685823755</v>
      </c>
      <c r="F44" s="23"/>
      <c r="G44" s="29">
        <v>142</v>
      </c>
      <c r="H44" s="30">
        <f t="shared" si="2"/>
        <v>0.21762452107279692</v>
      </c>
      <c r="I44" s="23"/>
      <c r="J44" s="29">
        <v>192</v>
      </c>
      <c r="K44" s="30">
        <f t="shared" si="3"/>
        <v>0.2942528735632184</v>
      </c>
      <c r="L44" s="23"/>
      <c r="M44" s="29">
        <v>242</v>
      </c>
      <c r="N44" s="30">
        <f t="shared" si="4"/>
        <v>0.3708812260536398</v>
      </c>
      <c r="O44" s="23"/>
      <c r="P44" s="29">
        <v>292</v>
      </c>
      <c r="Q44" s="30">
        <f t="shared" si="5"/>
        <v>0.4475095785440613</v>
      </c>
    </row>
    <row r="45" spans="1:17" ht="13.5">
      <c r="A45" s="21">
        <v>43</v>
      </c>
      <c r="B45" s="22">
        <f t="shared" si="0"/>
        <v>0.06590038314176246</v>
      </c>
      <c r="C45" s="23"/>
      <c r="D45" s="21">
        <v>93</v>
      </c>
      <c r="E45" s="22">
        <f t="shared" si="1"/>
        <v>0.1425287356321839</v>
      </c>
      <c r="F45" s="23"/>
      <c r="G45" s="21">
        <v>143</v>
      </c>
      <c r="H45" s="22">
        <f t="shared" si="2"/>
        <v>0.21915708812260537</v>
      </c>
      <c r="I45" s="23"/>
      <c r="J45" s="21">
        <v>193</v>
      </c>
      <c r="K45" s="22">
        <f t="shared" si="3"/>
        <v>0.2957854406130268</v>
      </c>
      <c r="L45" s="23"/>
      <c r="M45" s="21">
        <v>243</v>
      </c>
      <c r="N45" s="22">
        <f t="shared" si="4"/>
        <v>0.3724137931034483</v>
      </c>
      <c r="O45" s="23"/>
      <c r="P45" s="21">
        <v>293</v>
      </c>
      <c r="Q45" s="22">
        <f t="shared" si="5"/>
        <v>0.44904214559386973</v>
      </c>
    </row>
    <row r="46" spans="1:17" ht="13.5">
      <c r="A46" s="29">
        <v>44</v>
      </c>
      <c r="B46" s="30">
        <f t="shared" si="0"/>
        <v>0.06743295019157088</v>
      </c>
      <c r="C46" s="23"/>
      <c r="D46" s="29">
        <v>94</v>
      </c>
      <c r="E46" s="30">
        <f t="shared" si="1"/>
        <v>0.14406130268199233</v>
      </c>
      <c r="F46" s="23"/>
      <c r="G46" s="29">
        <v>144</v>
      </c>
      <c r="H46" s="30">
        <f t="shared" si="2"/>
        <v>0.2206896551724138</v>
      </c>
      <c r="I46" s="23"/>
      <c r="J46" s="29">
        <v>194</v>
      </c>
      <c r="K46" s="30">
        <f t="shared" si="3"/>
        <v>0.2973180076628352</v>
      </c>
      <c r="L46" s="23"/>
      <c r="M46" s="29">
        <v>244</v>
      </c>
      <c r="N46" s="30">
        <f t="shared" si="4"/>
        <v>0.3739463601532567</v>
      </c>
      <c r="O46" s="23"/>
      <c r="P46" s="29">
        <v>294</v>
      </c>
      <c r="Q46" s="30">
        <f t="shared" si="5"/>
        <v>0.45057471264367815</v>
      </c>
    </row>
    <row r="47" spans="1:17" ht="13.5">
      <c r="A47" s="21">
        <v>45</v>
      </c>
      <c r="B47" s="22">
        <f t="shared" si="0"/>
        <v>0.06896551724137931</v>
      </c>
      <c r="C47" s="23"/>
      <c r="D47" s="21">
        <v>95</v>
      </c>
      <c r="E47" s="22">
        <f t="shared" si="1"/>
        <v>0.14559386973180077</v>
      </c>
      <c r="F47" s="23"/>
      <c r="G47" s="21">
        <v>145</v>
      </c>
      <c r="H47" s="22">
        <f t="shared" si="2"/>
        <v>0.2222222222222222</v>
      </c>
      <c r="I47" s="23"/>
      <c r="J47" s="21">
        <v>195</v>
      </c>
      <c r="K47" s="22">
        <f t="shared" si="3"/>
        <v>0.2988505747126437</v>
      </c>
      <c r="L47" s="23"/>
      <c r="M47" s="21">
        <v>245</v>
      </c>
      <c r="N47" s="22">
        <f t="shared" si="4"/>
        <v>0.37547892720306514</v>
      </c>
      <c r="O47" s="23"/>
      <c r="P47" s="21">
        <v>295</v>
      </c>
      <c r="Q47" s="22">
        <f t="shared" si="5"/>
        <v>0.4521072796934866</v>
      </c>
    </row>
    <row r="48" spans="1:17" ht="13.5">
      <c r="A48" s="29">
        <v>46</v>
      </c>
      <c r="B48" s="30">
        <f t="shared" si="0"/>
        <v>0.07049808429118774</v>
      </c>
      <c r="C48" s="23"/>
      <c r="D48" s="29">
        <v>96</v>
      </c>
      <c r="E48" s="30">
        <f t="shared" si="1"/>
        <v>0.1471264367816092</v>
      </c>
      <c r="F48" s="23"/>
      <c r="G48" s="29">
        <v>146</v>
      </c>
      <c r="H48" s="30">
        <f t="shared" si="2"/>
        <v>0.22375478927203066</v>
      </c>
      <c r="I48" s="23"/>
      <c r="J48" s="29">
        <v>196</v>
      </c>
      <c r="K48" s="30">
        <f t="shared" si="3"/>
        <v>0.3003831417624521</v>
      </c>
      <c r="L48" s="23"/>
      <c r="M48" s="29">
        <v>246</v>
      </c>
      <c r="N48" s="30">
        <f t="shared" si="4"/>
        <v>0.37701149425287356</v>
      </c>
      <c r="O48" s="23"/>
      <c r="P48" s="29">
        <v>296</v>
      </c>
      <c r="Q48" s="30">
        <f t="shared" si="5"/>
        <v>0.453639846743295</v>
      </c>
    </row>
    <row r="49" spans="1:17" ht="13.5">
      <c r="A49" s="21">
        <v>47</v>
      </c>
      <c r="B49" s="22">
        <f t="shared" si="0"/>
        <v>0.07203065134099616</v>
      </c>
      <c r="C49" s="23"/>
      <c r="D49" s="21">
        <v>97</v>
      </c>
      <c r="E49" s="22">
        <f t="shared" si="1"/>
        <v>0.1486590038314176</v>
      </c>
      <c r="F49" s="23"/>
      <c r="G49" s="21">
        <v>147</v>
      </c>
      <c r="H49" s="22">
        <f t="shared" si="2"/>
        <v>0.22528735632183908</v>
      </c>
      <c r="I49" s="23"/>
      <c r="J49" s="21">
        <v>197</v>
      </c>
      <c r="K49" s="22">
        <f t="shared" si="3"/>
        <v>0.30191570881226054</v>
      </c>
      <c r="L49" s="23"/>
      <c r="M49" s="21">
        <v>247</v>
      </c>
      <c r="N49" s="22">
        <f t="shared" si="4"/>
        <v>0.378544061302682</v>
      </c>
      <c r="O49" s="23"/>
      <c r="P49" s="21">
        <v>297</v>
      </c>
      <c r="Q49" s="22">
        <f t="shared" si="5"/>
        <v>0.45517241379310347</v>
      </c>
    </row>
    <row r="50" spans="1:17" ht="13.5">
      <c r="A50" s="29">
        <v>48</v>
      </c>
      <c r="B50" s="30">
        <f t="shared" si="0"/>
        <v>0.0735632183908046</v>
      </c>
      <c r="C50" s="23"/>
      <c r="D50" s="29">
        <v>98</v>
      </c>
      <c r="E50" s="30">
        <f t="shared" si="1"/>
        <v>0.15019157088122606</v>
      </c>
      <c r="F50" s="23"/>
      <c r="G50" s="29">
        <v>148</v>
      </c>
      <c r="H50" s="30">
        <f t="shared" si="2"/>
        <v>0.2268199233716475</v>
      </c>
      <c r="I50" s="23"/>
      <c r="J50" s="29">
        <v>198</v>
      </c>
      <c r="K50" s="30">
        <f t="shared" si="3"/>
        <v>0.30344827586206896</v>
      </c>
      <c r="L50" s="23"/>
      <c r="M50" s="29">
        <v>248</v>
      </c>
      <c r="N50" s="30">
        <f t="shared" si="4"/>
        <v>0.3800766283524904</v>
      </c>
      <c r="O50" s="23"/>
      <c r="P50" s="29">
        <v>298</v>
      </c>
      <c r="Q50" s="30">
        <f t="shared" si="5"/>
        <v>0.4567049808429119</v>
      </c>
    </row>
    <row r="51" spans="1:17" ht="13.5">
      <c r="A51" s="21">
        <v>49</v>
      </c>
      <c r="B51" s="22">
        <f t="shared" si="0"/>
        <v>0.07509578544061303</v>
      </c>
      <c r="C51" s="23"/>
      <c r="D51" s="21">
        <v>99</v>
      </c>
      <c r="E51" s="22">
        <f t="shared" si="1"/>
        <v>0.15172413793103448</v>
      </c>
      <c r="F51" s="23"/>
      <c r="G51" s="21">
        <v>149</v>
      </c>
      <c r="H51" s="22">
        <f t="shared" si="2"/>
        <v>0.22835249042145594</v>
      </c>
      <c r="I51" s="23"/>
      <c r="J51" s="21">
        <v>199</v>
      </c>
      <c r="K51" s="22">
        <f t="shared" si="3"/>
        <v>0.3049808429118774</v>
      </c>
      <c r="L51" s="23"/>
      <c r="M51" s="21">
        <v>249</v>
      </c>
      <c r="N51" s="22">
        <f t="shared" si="4"/>
        <v>0.3816091954022989</v>
      </c>
      <c r="O51" s="23"/>
      <c r="P51" s="21">
        <v>299</v>
      </c>
      <c r="Q51" s="22">
        <f t="shared" si="5"/>
        <v>0.4582375478927203</v>
      </c>
    </row>
    <row r="52" spans="1:17" ht="13.5">
      <c r="A52" s="31">
        <v>50</v>
      </c>
      <c r="B52" s="32">
        <f t="shared" si="0"/>
        <v>0.07662835249042145</v>
      </c>
      <c r="C52" s="24"/>
      <c r="D52" s="31">
        <v>100</v>
      </c>
      <c r="E52" s="32">
        <f t="shared" si="1"/>
        <v>0.1532567049808429</v>
      </c>
      <c r="F52" s="24"/>
      <c r="G52" s="31">
        <v>150</v>
      </c>
      <c r="H52" s="32">
        <f t="shared" si="2"/>
        <v>0.22988505747126436</v>
      </c>
      <c r="I52" s="24"/>
      <c r="J52" s="31">
        <v>200</v>
      </c>
      <c r="K52" s="32">
        <f t="shared" si="3"/>
        <v>0.3065134099616858</v>
      </c>
      <c r="L52" s="24"/>
      <c r="M52" s="28">
        <v>250</v>
      </c>
      <c r="N52" s="32">
        <f t="shared" si="4"/>
        <v>0.3831417624521073</v>
      </c>
      <c r="O52" s="24"/>
      <c r="P52" s="31">
        <v>300</v>
      </c>
      <c r="Q52" s="32">
        <f t="shared" si="5"/>
        <v>0.45977011494252873</v>
      </c>
    </row>
  </sheetData>
  <sheetProtection/>
  <mergeCells count="1">
    <mergeCell ref="A1:Q1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Rios Human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Robinson</dc:creator>
  <cp:keywords/>
  <dc:description/>
  <cp:lastModifiedBy>w0659849</cp:lastModifiedBy>
  <cp:lastPrinted>2016-06-29T20:36:05Z</cp:lastPrinted>
  <dcterms:created xsi:type="dcterms:W3CDTF">2006-09-26T20:09:18Z</dcterms:created>
  <dcterms:modified xsi:type="dcterms:W3CDTF">2020-10-20T00:10:31Z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